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drdevic_socskrb_hr/Documents/R stick 14122021/R stick 14122021/OC-2024/1 RAČUNOVODSTVO 2024/00 20082024REBALANS/"/>
    </mc:Choice>
  </mc:AlternateContent>
  <xr:revisionPtr revIDLastSave="352" documentId="11_AD4D80C4656A4B7AC02E74A99B92C76E683EDF10" xr6:coauthVersionLast="47" xr6:coauthVersionMax="47" xr10:uidLastSave="{E41DB384-853D-4DD9-BBBD-0F4974224A9C}"/>
  <bookViews>
    <workbookView xWindow="28680" yWindow="-120" windowWidth="29040" windowHeight="15720" xr2:uid="{00000000-000D-0000-FFFF-FFFF00000000}"/>
  </bookViews>
  <sheets>
    <sheet name="1. IZMJ I DOP FIN PL OC 2024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D72" i="1"/>
  <c r="E72" i="1"/>
  <c r="E65" i="1"/>
  <c r="D73" i="1"/>
  <c r="D66" i="1"/>
  <c r="D139" i="1"/>
  <c r="D138" i="1" s="1"/>
  <c r="D137" i="1" s="1"/>
  <c r="D136" i="1"/>
  <c r="D134" i="1"/>
  <c r="D131" i="1"/>
  <c r="D123" i="1"/>
  <c r="D122" i="1" s="1"/>
  <c r="D121" i="1" s="1"/>
  <c r="D120" i="1"/>
  <c r="D118" i="1"/>
  <c r="D115" i="1" s="1"/>
  <c r="E118" i="1"/>
  <c r="E107" i="1"/>
  <c r="E106" i="1" s="1"/>
  <c r="E105" i="1" s="1"/>
  <c r="E104" i="1"/>
  <c r="E103" i="1" s="1"/>
  <c r="E102" i="1"/>
  <c r="E101" i="1" s="1"/>
  <c r="E100" i="1"/>
  <c r="E99" i="1"/>
  <c r="E94" i="1"/>
  <c r="E93" i="1" s="1"/>
  <c r="E91" i="1"/>
  <c r="E90" i="1" s="1"/>
  <c r="E86" i="1"/>
  <c r="E85" i="1" s="1"/>
  <c r="E81" i="1"/>
  <c r="E80" i="1" s="1"/>
  <c r="E57" i="1"/>
  <c r="E56" i="1" s="1"/>
  <c r="E54" i="1"/>
  <c r="E53" i="1" s="1"/>
  <c r="E28" i="1"/>
  <c r="E21" i="1"/>
  <c r="E13" i="1"/>
  <c r="E138" i="1"/>
  <c r="E137" i="1" s="1"/>
  <c r="E135" i="1"/>
  <c r="D135" i="1"/>
  <c r="D133" i="1"/>
  <c r="E133" i="1"/>
  <c r="D130" i="1"/>
  <c r="D129" i="1" s="1"/>
  <c r="E130" i="1"/>
  <c r="E129" i="1" s="1"/>
  <c r="E125" i="1"/>
  <c r="E124" i="1" s="1"/>
  <c r="E122" i="1"/>
  <c r="E121" i="1" s="1"/>
  <c r="D116" i="1"/>
  <c r="E116" i="1"/>
  <c r="D111" i="1"/>
  <c r="E111" i="1"/>
  <c r="E68" i="1"/>
  <c r="E78" i="1"/>
  <c r="E16" i="1"/>
  <c r="E11" i="1"/>
  <c r="E7" i="1"/>
  <c r="E38" i="1"/>
  <c r="E40" i="1"/>
  <c r="E49" i="1"/>
  <c r="E48" i="1" s="1"/>
  <c r="E115" i="1" l="1"/>
  <c r="E109" i="1"/>
  <c r="E108" i="1" s="1"/>
  <c r="E98" i="1"/>
  <c r="E97" i="1" s="1"/>
  <c r="E96" i="1" s="1"/>
  <c r="E132" i="1"/>
  <c r="E128" i="1" s="1"/>
  <c r="E127" i="1" s="1"/>
  <c r="D132" i="1"/>
  <c r="D128" i="1" s="1"/>
  <c r="D127" i="1" s="1"/>
  <c r="E84" i="1"/>
  <c r="E64" i="1"/>
  <c r="E63" i="1" s="1"/>
  <c r="E15" i="1"/>
  <c r="E6" i="1"/>
  <c r="E5" i="1" l="1"/>
  <c r="E4" i="1" s="1"/>
  <c r="E3" i="1" l="1"/>
  <c r="C138" i="1"/>
  <c r="C137" i="1" s="1"/>
  <c r="C135" i="1"/>
  <c r="C133" i="1"/>
  <c r="C132" i="1"/>
  <c r="C130" i="1"/>
  <c r="C129" i="1"/>
  <c r="C126" i="1"/>
  <c r="D126" i="1" s="1"/>
  <c r="D125" i="1" s="1"/>
  <c r="D124" i="1" s="1"/>
  <c r="D109" i="1" s="1"/>
  <c r="D108" i="1" s="1"/>
  <c r="C125" i="1"/>
  <c r="C124" i="1"/>
  <c r="C122" i="1"/>
  <c r="C121" i="1" s="1"/>
  <c r="C118" i="1"/>
  <c r="C116" i="1"/>
  <c r="C113" i="1"/>
  <c r="C110" i="1" s="1"/>
  <c r="C111" i="1"/>
  <c r="C106" i="1"/>
  <c r="C105" i="1" s="1"/>
  <c r="C103" i="1"/>
  <c r="C101" i="1"/>
  <c r="C98" i="1"/>
  <c r="C94" i="1"/>
  <c r="C93" i="1" s="1"/>
  <c r="C91" i="1"/>
  <c r="C90" i="1" s="1"/>
  <c r="C86" i="1"/>
  <c r="C85" i="1" s="1"/>
  <c r="C81" i="1"/>
  <c r="C80" i="1" s="1"/>
  <c r="C63" i="1" s="1"/>
  <c r="C78" i="1"/>
  <c r="C68" i="1"/>
  <c r="C65" i="1"/>
  <c r="C64" i="1"/>
  <c r="C57" i="1"/>
  <c r="C56" i="1"/>
  <c r="C54" i="1"/>
  <c r="C53" i="1" s="1"/>
  <c r="C49" i="1"/>
  <c r="C48" i="1" s="1"/>
  <c r="C40" i="1"/>
  <c r="C38" i="1"/>
  <c r="C28" i="1"/>
  <c r="C21" i="1"/>
  <c r="C16" i="1"/>
  <c r="C15" i="1"/>
  <c r="C13" i="1"/>
  <c r="C12" i="1"/>
  <c r="C11" i="1" s="1"/>
  <c r="C7" i="1"/>
  <c r="A3" i="1"/>
  <c r="C84" i="1" l="1"/>
  <c r="C115" i="1"/>
  <c r="C97" i="1"/>
  <c r="C128" i="1"/>
  <c r="C127" i="1" s="1"/>
  <c r="C6" i="1"/>
  <c r="C5" i="1" s="1"/>
  <c r="C96" i="1"/>
  <c r="C109" i="1"/>
  <c r="C108" i="1" s="1"/>
  <c r="C4" i="1"/>
  <c r="D8" i="1"/>
  <c r="D9" i="1"/>
  <c r="D10" i="1"/>
  <c r="D12" i="1"/>
  <c r="D11" i="1" s="1"/>
  <c r="D14" i="1"/>
  <c r="D13" i="1" s="1"/>
  <c r="D17" i="1"/>
  <c r="D18" i="1"/>
  <c r="D19" i="1"/>
  <c r="D20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9" i="1"/>
  <c r="D38" i="1" s="1"/>
  <c r="D41" i="1"/>
  <c r="D42" i="1"/>
  <c r="D43" i="1"/>
  <c r="D44" i="1"/>
  <c r="D45" i="1"/>
  <c r="D46" i="1"/>
  <c r="D47" i="1"/>
  <c r="D50" i="1"/>
  <c r="D51" i="1"/>
  <c r="D52" i="1"/>
  <c r="D55" i="1"/>
  <c r="D54" i="1" s="1"/>
  <c r="D53" i="1" s="1"/>
  <c r="D58" i="1"/>
  <c r="D59" i="1"/>
  <c r="D60" i="1"/>
  <c r="D61" i="1"/>
  <c r="D62" i="1"/>
  <c r="D67" i="1"/>
  <c r="D65" i="1" s="1"/>
  <c r="D69" i="1"/>
  <c r="D70" i="1"/>
  <c r="D71" i="1"/>
  <c r="D74" i="1"/>
  <c r="D75" i="1"/>
  <c r="D76" i="1"/>
  <c r="D77" i="1"/>
  <c r="D79" i="1"/>
  <c r="D78" i="1" s="1"/>
  <c r="D82" i="1"/>
  <c r="D83" i="1"/>
  <c r="D87" i="1"/>
  <c r="D88" i="1"/>
  <c r="D89" i="1"/>
  <c r="D92" i="1"/>
  <c r="D91" i="1" s="1"/>
  <c r="D90" i="1" s="1"/>
  <c r="D95" i="1"/>
  <c r="D94" i="1" s="1"/>
  <c r="D93" i="1" s="1"/>
  <c r="D99" i="1"/>
  <c r="D100" i="1"/>
  <c r="D102" i="1"/>
  <c r="D101" i="1" s="1"/>
  <c r="D104" i="1"/>
  <c r="D103" i="1" s="1"/>
  <c r="D107" i="1"/>
  <c r="D106" i="1" s="1"/>
  <c r="D105" i="1" s="1"/>
  <c r="C3" i="1" l="1"/>
  <c r="D28" i="1"/>
  <c r="D81" i="1"/>
  <c r="D80" i="1" s="1"/>
  <c r="D21" i="1"/>
  <c r="D49" i="1"/>
  <c r="D48" i="1" s="1"/>
  <c r="D98" i="1"/>
  <c r="D97" i="1" s="1"/>
  <c r="D96" i="1" s="1"/>
  <c r="D86" i="1"/>
  <c r="D85" i="1" s="1"/>
  <c r="D84" i="1" s="1"/>
  <c r="D68" i="1"/>
  <c r="D57" i="1"/>
  <c r="D56" i="1" s="1"/>
  <c r="D40" i="1"/>
  <c r="D16" i="1"/>
  <c r="D15" i="1" s="1"/>
  <c r="D7" i="1"/>
  <c r="D6" i="1" s="1"/>
  <c r="D64" i="1" l="1"/>
  <c r="D63" i="1" s="1"/>
  <c r="D5" i="1"/>
  <c r="D4" i="1" l="1"/>
  <c r="D3" i="1" s="1"/>
</calcChain>
</file>

<file path=xl/sharedStrings.xml><?xml version="1.0" encoding="utf-8"?>
<sst xmlns="http://schemas.openxmlformats.org/spreadsheetml/2006/main" count="272" uniqueCount="146">
  <si>
    <t/>
  </si>
  <si>
    <t>Izvorni plan
2024.</t>
  </si>
  <si>
    <t>POVEĆANJE/SMANJENJE</t>
  </si>
  <si>
    <t xml:space="preserve">Tekući plan 
2024.
</t>
  </si>
  <si>
    <t>Obiteljski centar</t>
  </si>
  <si>
    <t>A940003</t>
  </si>
  <si>
    <t>ADMINISTRACIJA I UPRAVLJANJE OBITELJSKOG CENTRA</t>
  </si>
  <si>
    <t>11</t>
  </si>
  <si>
    <t>Opći prihodi i primici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</si>
  <si>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</si>
  <si>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</si>
  <si>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</si>
  <si>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</si>
  <si>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</si>
  <si>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</si>
  <si>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</si>
  <si>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</si>
  <si>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</si>
  <si>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</si>
  <si>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</si>
  <si>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</si>
  <si>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</si>
  <si>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</si>
  <si>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</si>
  <si>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</si>
  <si>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</si>
  <si>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</si>
  <si>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</si>
  <si>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</si>
  <si>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</si>
  <si>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</si>
  <si>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</si>
  <si>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</si>
  <si>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</si>
  <si>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</si>
  <si>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</si>
  <si>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</si>
  <si>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</si>
  <si>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</si>
  <si>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</si>
  <si>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</si>
  <si>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</si>
  <si>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</si>
  <si>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</si>
  <si>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</si>
  <si>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</si>
  <si>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</si>
  <si>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</si>
  <si>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</si>
  <si>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</si>
  <si>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</si>
  <si>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</si>
  <si>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</si>
  <si>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</si>
  <si>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</si>
  <si>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</si>
  <si>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</si>
  <si>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</si>
  <si>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</si>
  <si>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</si>
  <si>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</si>
  <si>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</si>
  <si>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</si>
  <si>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</si>
  <si>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</si>
  <si>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</si>
  <si>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</si>
  <si>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</si>
  <si>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</si>
  <si>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</si>
  <si>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</si>
  <si>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</si>
  <si>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</si>
  <si>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</si>
  <si>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</si>
  <si>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</si>
  <si>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</si>
  <si>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</si>
  <si>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</si>
  <si>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</si>
  <si>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</si>
  <si>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</si>
  <si>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</si>
  <si>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</si>
  <si>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</si>
  <si>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</si>
  <si>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</si>
  <si>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</si>
  <si>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</si>
  <si>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</si>
  <si>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</si>
  <si>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</si>
  <si>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</si>
  <si>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</si>
  <si>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</si>
  <si>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</si>
  <si>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</si>
  <si>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</si>
  <si>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</si>
  <si>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</si>
  <si>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</si>
  <si>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</si>
  <si>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</si>
  <si>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</si>
  <si>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</si>
  <si>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</si>
  <si>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</si>
  <si>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</si>
  <si>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</si>
  <si>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</si>
  <si>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</si>
  <si>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</si>
  <si>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</si>
  <si>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</si>
  <si>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</si>
  <si>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</si>
  <si>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</si>
  <si>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</si>
  <si>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4227</t>
  </si>
  <si>
    <t>Uređaji, strojevi i oprema za ostale namjene</t>
  </si>
  <si>
    <t>52</t>
  </si>
  <si>
    <t>Ostale pomoći</t>
  </si>
  <si>
    <t>Naknade građanima i kućanstvima u naravi</t>
  </si>
  <si>
    <t>61</t>
  </si>
  <si>
    <t>Donacije</t>
  </si>
  <si>
    <t>41</t>
  </si>
  <si>
    <t>Rashodi za nabavu neproizvedene dugotrajne imovine</t>
  </si>
  <si>
    <t>412</t>
  </si>
  <si>
    <t>Nematerijalna imovina</t>
  </si>
  <si>
    <t>4124</t>
  </si>
  <si>
    <t>Ostala prava</t>
  </si>
  <si>
    <t>Mehanizam za oporavak i otpornost</t>
  </si>
  <si>
    <t>A940004</t>
  </si>
  <si>
    <t>OPERATIVNI PROGRAM KONKURENTNOST I KOHEZIJA - INFRASTRUKTURA</t>
  </si>
  <si>
    <t>Europski fond za regionalni razvoj (EFRR)</t>
  </si>
  <si>
    <t>45</t>
  </si>
  <si>
    <t>Rashodi za dodatna ulaganja na nefinancijskoj imovini</t>
  </si>
  <si>
    <t>451</t>
  </si>
  <si>
    <t>Dodatna ulaganja na građevinskim objektima</t>
  </si>
  <si>
    <t>4511</t>
  </si>
  <si>
    <t>K940002</t>
  </si>
  <si>
    <t>KAPITALNO ULAGANJE OBITELJSKOG CENTRA</t>
  </si>
  <si>
    <t>423</t>
  </si>
  <si>
    <t>Prijevozna sredstva</t>
  </si>
  <si>
    <t>4231</t>
  </si>
  <si>
    <t>Prijevozna sredstva u cestovnom prometu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</si>
</sst>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0" fontId="1" fillId="3" borderId="1" applyNumberFormat="0" applyProtection="0">
      <alignment horizontal="left" vertical="center" indent="1" justifyLastLine="1"/>
    </xf>
    <xf numFmtId="4" fontId="1" fillId="4" borderId="1" applyNumberFormat="0" applyProtection="0">
      <alignment vertical="center"/>
    </xf>
    <xf numFmtId="0" fontId="1" fillId="5" borderId="1" applyNumberFormat="0" applyProtection="0">
      <alignment horizontal="left" vertical="center" indent="1" justifyLastLine="1"/>
    </xf>
    <xf numFmtId="0" fontId="1" fillId="6" borderId="1" applyNumberFormat="0" applyProtection="0">
      <alignment horizontal="left" vertical="center" indent="1" justifyLastLine="1"/>
    </xf>
    <xf numFmtId="4" fontId="1" fillId="0" borderId="1" applyNumberFormat="0" applyProtection="0">
      <alignment horizontal="right" vertical="center"/>
    </xf>
  </cellStyleXfs>
  <cellXfs count="22">
    <xf numFmtId="0" fontId="0" fillId="0" borderId="0" xfId="0"/>
    <xf numFmtId="0" fontId="4" fillId="7" borderId="0" xfId="0" applyFont="1" applyFill="1"/>
    <xf numFmtId="0" fontId="2" fillId="7" borderId="3" xfId="1" quotePrefix="1" applyNumberFormat="1" applyFont="1" applyFill="1" applyBorder="1" applyAlignment="1">
      <alignment horizontal="center" vertical="center" justifyLastLine="1"/>
    </xf>
    <xf numFmtId="0" fontId="2" fillId="7" borderId="3" xfId="1" quotePrefix="1" applyNumberFormat="1" applyFont="1" applyFill="1" applyBorder="1" applyAlignment="1">
      <alignment horizontal="center" vertical="center" wrapText="1" justifyLastLine="1"/>
    </xf>
    <xf numFmtId="3" fontId="2" fillId="7" borderId="1" xfId="4" applyNumberFormat="1" applyFont="1" applyFill="1">
      <alignment vertical="center"/>
    </xf>
    <xf numFmtId="3" fontId="2" fillId="7" borderId="1" xfId="7" applyNumberFormat="1" applyFont="1" applyFill="1">
      <alignment horizontal="right" vertical="center"/>
    </xf>
    <xf numFmtId="164" fontId="2" fillId="7" borderId="1" xfId="5" quotePrefix="1" applyNumberFormat="1" applyFont="1" applyFill="1" applyAlignment="1">
      <alignment horizontal="left" vertical="center" indent="4" justifyLastLine="1"/>
    </xf>
    <xf numFmtId="0" fontId="2" fillId="7" borderId="1" xfId="5" quotePrefix="1" applyFont="1" applyFill="1" applyAlignment="1">
      <alignment horizontal="left" vertical="center" wrapText="1" justifyLastLine="1"/>
    </xf>
    <xf numFmtId="164" fontId="2" fillId="7" borderId="1" xfId="6" quotePrefix="1" applyNumberFormat="1" applyFont="1" applyFill="1" applyAlignment="1">
      <alignment horizontal="left" vertical="center" indent="5" justifyLastLine="1"/>
    </xf>
    <xf numFmtId="0" fontId="2" fillId="7" borderId="1" xfId="6" quotePrefix="1" applyFont="1" applyFill="1" applyAlignment="1">
      <alignment horizontal="left" vertical="center" wrapText="1" justifyLastLine="1"/>
    </xf>
    <xf numFmtId="164" fontId="2" fillId="7" borderId="1" xfId="6" quotePrefix="1" applyNumberFormat="1" applyFont="1" applyFill="1" applyAlignment="1">
      <alignment horizontal="left" vertical="center" indent="6" justifyLastLine="1"/>
    </xf>
    <xf numFmtId="164" fontId="2" fillId="7" borderId="1" xfId="6" quotePrefix="1" applyNumberFormat="1" applyFont="1" applyFill="1" applyAlignment="1">
      <alignment horizontal="left" vertical="center" indent="7" justifyLastLine="1"/>
    </xf>
    <xf numFmtId="0" fontId="2" fillId="7" borderId="1" xfId="6" quotePrefix="1" applyFont="1" applyFill="1" applyAlignment="1">
      <alignment horizontal="left" vertical="center" indent="8" justifyLastLine="1"/>
    </xf>
    <xf numFmtId="0" fontId="2" fillId="7" borderId="4" xfId="6" quotePrefix="1" applyFont="1" applyFill="1" applyBorder="1" applyAlignment="1">
      <alignment horizontal="left" vertical="center" wrapText="1" justifyLastLine="1"/>
    </xf>
    <xf numFmtId="3" fontId="3" fillId="7" borderId="3" xfId="2" quotePrefix="1" applyNumberFormat="1" applyFont="1" applyFill="1" applyBorder="1" applyAlignment="1">
      <alignment horizontal="right" vertical="center" wrapText="1" justifyLastLine="1"/>
    </xf>
    <xf numFmtId="0" fontId="2" fillId="7" borderId="1" xfId="6" quotePrefix="1" applyFont="1" applyFill="1" applyAlignment="1">
      <alignment horizontal="left" vertical="top" indent="8" justifyLastLine="1"/>
    </xf>
    <xf numFmtId="0" fontId="2" fillId="7" borderId="2" xfId="1" quotePrefix="1" applyNumberFormat="1" applyFont="1" applyFill="1" applyBorder="1" applyAlignment="1">
      <alignment horizontal="center" vertical="center" justifyLastLine="1"/>
    </xf>
    <xf numFmtId="0" fontId="2" fillId="7" borderId="3" xfId="1" quotePrefix="1" applyNumberFormat="1" applyFont="1" applyFill="1" applyBorder="1" applyAlignment="1">
      <alignment horizontal="center" vertical="center" justifyLastLine="1"/>
    </xf>
    <xf numFmtId="0" fontId="2" fillId="7" borderId="2" xfId="1" quotePrefix="1" applyNumberFormat="1" applyFont="1" applyFill="1" applyBorder="1" applyAlignment="1">
      <alignment horizontal="center" vertical="center" wrapText="1" justifyLastLine="1"/>
    </xf>
    <xf numFmtId="0" fontId="2" fillId="7" borderId="3" xfId="1" quotePrefix="1" applyNumberFormat="1" applyFont="1" applyFill="1" applyBorder="1" applyAlignment="1">
      <alignment horizontal="center" vertical="center" wrapText="1" justifyLastLine="1"/>
    </xf>
    <xf numFmtId="0" fontId="3" fillId="7" borderId="2" xfId="2" quotePrefix="1" applyNumberFormat="1" applyFont="1" applyFill="1" applyBorder="1" applyAlignment="1">
      <alignment horizontal="center" vertical="center" wrapText="1" justifyLastLine="1"/>
    </xf>
    <xf numFmtId="0" fontId="3" fillId="7" borderId="3" xfId="2" quotePrefix="1" applyNumberFormat="1" applyFont="1" applyFill="1" applyBorder="1" applyAlignment="1">
      <alignment horizontal="center" vertical="center" wrapText="1" justifyLastLine="1"/>
    </xf>
  </cellXfs>
  <cellStyles count="8">
    <cellStyle name="Normalno" xfId="0" builtinId="0"/>
    <cellStyle name="SAPBEXaggData" xfId="4" xr:uid="{50ABC4D9-2704-4189-9E12-C269B09F3534}"/>
    <cellStyle name="SAPBEXchaText" xfId="1" xr:uid="{2A20345F-5C6B-4A44-B527-74FD31451D82}"/>
    <cellStyle name="SAPBEXHLevel1" xfId="3" xr:uid="{38AC7CED-F009-48C5-A46F-5AB786F4872F}"/>
    <cellStyle name="SAPBEXHLevel2" xfId="5" xr:uid="{C118FF56-0DBB-4168-9591-601D4EA6F53C}"/>
    <cellStyle name="SAPBEXHLevel3" xfId="6" xr:uid="{86E32B1A-3BBC-40EA-B75E-5976891F4C78}"/>
    <cellStyle name="SAPBEXstdData" xfId="7" xr:uid="{83ECFE9D-BBFE-4535-ADEE-242FC57270B6}"/>
    <cellStyle name="SAPBEXstdItem" xfId="2" xr:uid="{13332FA0-999C-4317-BC4A-97479D6DC3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9"/>
  <sheetViews>
    <sheetView tabSelected="1" workbookViewId="0">
      <selection activeCell="E111" sqref="E111"/>
    </sheetView>
  </sheetViews>
  <sheetFormatPr defaultColWidth="9.140625" defaultRowHeight="14.25"/>
  <cols>
    <col min="1" max="1" width="22.28515625" style="1" customWidth="1"/>
    <col min="2" max="2" width="40.42578125" style="1" customWidth="1"/>
    <col min="3" max="3" width="18.140625" style="1" customWidth="1"/>
    <col min="4" max="4" width="15" style="1" customWidth="1"/>
    <col min="5" max="5" width="21.28515625" style="1" customWidth="1"/>
    <col min="6" max="16384" width="9.140625" style="1"/>
  </cols>
  <sheetData>
    <row r="1" spans="1:5" ht="27" customHeight="1">
      <c r="A1" s="16" t="s">
        <v>0</v>
      </c>
      <c r="B1" s="18" t="s">
        <v>0</v>
      </c>
      <c r="C1" s="20" t="s">
        <v>1</v>
      </c>
      <c r="D1" s="20" t="s">
        <v>2</v>
      </c>
      <c r="E1" s="20" t="s">
        <v>3</v>
      </c>
    </row>
    <row r="2" spans="1:5" ht="27" customHeight="1">
      <c r="A2" s="17"/>
      <c r="B2" s="19"/>
      <c r="C2" s="21"/>
      <c r="D2" s="21"/>
      <c r="E2" s="21"/>
    </row>
    <row r="3" spans="1:5" ht="27" customHeight="1">
      <c r="A3" s="2" t="str">
        <f>"08670"</f>
        <v>08670</v>
      </c>
      <c r="B3" s="3" t="s">
        <v>4</v>
      </c>
      <c r="C3" s="14">
        <f>C4+C108+C127</f>
        <v>8488456</v>
      </c>
      <c r="D3" s="14">
        <f t="shared" ref="D3:E3" si="0">D4+D108+D127</f>
        <v>112347</v>
      </c>
      <c r="E3" s="14">
        <f t="shared" si="0"/>
        <v>8601003</v>
      </c>
    </row>
    <row r="4" spans="1:5" ht="28.5">
      <c r="A4" s="6" t="s">
        <v>5</v>
      </c>
      <c r="B4" s="7" t="s">
        <v>6</v>
      </c>
      <c r="C4" s="4">
        <f>C5+C84+C96+C63</f>
        <v>7762660</v>
      </c>
      <c r="D4" s="4">
        <f t="shared" ref="D4:E4" si="1">D5+D84+D96+D63</f>
        <v>-121198</v>
      </c>
      <c r="E4" s="4">
        <f t="shared" si="1"/>
        <v>7641662</v>
      </c>
    </row>
    <row r="5" spans="1:5">
      <c r="A5" s="8" t="s">
        <v>7</v>
      </c>
      <c r="B5" s="9" t="s">
        <v>8</v>
      </c>
      <c r="C5" s="4">
        <f t="shared" ref="C5:E5" si="2">C6+C15+C48+C53+C56</f>
        <v>6617474</v>
      </c>
      <c r="D5" s="4">
        <f t="shared" si="2"/>
        <v>-133545</v>
      </c>
      <c r="E5" s="4">
        <f t="shared" si="2"/>
        <v>6483929</v>
      </c>
    </row>
    <row r="6" spans="1:5">
      <c r="A6" s="10" t="s">
        <v>9</v>
      </c>
      <c r="B6" s="9" t="s">
        <v>10</v>
      </c>
      <c r="C6" s="4">
        <f t="shared" ref="C6:E6" si="3">C7+C11+C13</f>
        <v>4807629</v>
      </c>
      <c r="D6" s="4">
        <f t="shared" si="3"/>
        <v>-220000</v>
      </c>
      <c r="E6" s="4">
        <f t="shared" si="3"/>
        <v>4587629</v>
      </c>
    </row>
    <row r="7" spans="1:5">
      <c r="A7" s="11" t="s">
        <v>11</v>
      </c>
      <c r="B7" s="9" t="s">
        <v>12</v>
      </c>
      <c r="C7" s="4">
        <f t="shared" ref="C7:E7" si="4">SUM(C8:C10)</f>
        <v>3999309</v>
      </c>
      <c r="D7" s="4">
        <f t="shared" si="4"/>
        <v>-173434</v>
      </c>
      <c r="E7" s="4">
        <f t="shared" si="4"/>
        <v>3825875</v>
      </c>
    </row>
    <row r="8" spans="1:5">
      <c r="A8" s="12" t="s">
        <v>13</v>
      </c>
      <c r="B8" s="9" t="s">
        <v>14</v>
      </c>
      <c r="C8" s="5">
        <v>3321836</v>
      </c>
      <c r="D8" s="4">
        <f t="shared" ref="D8:D32" si="5">E8-C8</f>
        <v>317297</v>
      </c>
      <c r="E8" s="4">
        <v>3639133</v>
      </c>
    </row>
    <row r="9" spans="1:5">
      <c r="A9" s="12" t="s">
        <v>15</v>
      </c>
      <c r="B9" s="9" t="s">
        <v>16</v>
      </c>
      <c r="C9" s="5">
        <v>6742</v>
      </c>
      <c r="D9" s="4">
        <f t="shared" si="5"/>
        <v>0</v>
      </c>
      <c r="E9" s="5">
        <v>6742</v>
      </c>
    </row>
    <row r="10" spans="1:5">
      <c r="A10" s="12" t="s">
        <v>17</v>
      </c>
      <c r="B10" s="9" t="s">
        <v>18</v>
      </c>
      <c r="C10" s="5">
        <v>670731</v>
      </c>
      <c r="D10" s="4">
        <f t="shared" si="5"/>
        <v>-490731</v>
      </c>
      <c r="E10" s="5">
        <v>180000</v>
      </c>
    </row>
    <row r="11" spans="1:5">
      <c r="A11" s="11" t="s">
        <v>19</v>
      </c>
      <c r="B11" s="9" t="s">
        <v>20</v>
      </c>
      <c r="C11" s="4">
        <f t="shared" ref="C11:E11" si="6">C12</f>
        <v>151754</v>
      </c>
      <c r="D11" s="4">
        <f t="shared" si="6"/>
        <v>0</v>
      </c>
      <c r="E11" s="4">
        <f t="shared" si="6"/>
        <v>151754</v>
      </c>
    </row>
    <row r="12" spans="1:5">
      <c r="A12" s="12" t="s">
        <v>21</v>
      </c>
      <c r="B12" s="9" t="s">
        <v>20</v>
      </c>
      <c r="C12" s="5">
        <f>151034+720</f>
        <v>151754</v>
      </c>
      <c r="D12" s="4">
        <f t="shared" si="5"/>
        <v>0</v>
      </c>
      <c r="E12" s="4">
        <v>151754</v>
      </c>
    </row>
    <row r="13" spans="1:5">
      <c r="A13" s="11" t="s">
        <v>22</v>
      </c>
      <c r="B13" s="9" t="s">
        <v>23</v>
      </c>
      <c r="C13" s="4">
        <f t="shared" ref="C13:E13" si="7">C14</f>
        <v>656566</v>
      </c>
      <c r="D13" s="4">
        <f t="shared" si="7"/>
        <v>-46566</v>
      </c>
      <c r="E13" s="4">
        <f t="shared" si="7"/>
        <v>610000</v>
      </c>
    </row>
    <row r="14" spans="1:5">
      <c r="A14" s="12" t="s">
        <v>24</v>
      </c>
      <c r="B14" s="9" t="s">
        <v>25</v>
      </c>
      <c r="C14" s="5">
        <v>656566</v>
      </c>
      <c r="D14" s="4">
        <f t="shared" si="5"/>
        <v>-46566</v>
      </c>
      <c r="E14" s="4">
        <v>610000</v>
      </c>
    </row>
    <row r="15" spans="1:5">
      <c r="A15" s="10" t="s">
        <v>26</v>
      </c>
      <c r="B15" s="9" t="s">
        <v>27</v>
      </c>
      <c r="C15" s="4">
        <f t="shared" ref="C15:E15" si="8">C16+C21+C28+C38+C40</f>
        <v>1689845</v>
      </c>
      <c r="D15" s="4">
        <f t="shared" si="8"/>
        <v>115255</v>
      </c>
      <c r="E15" s="4">
        <f t="shared" si="8"/>
        <v>1805100</v>
      </c>
    </row>
    <row r="16" spans="1:5">
      <c r="A16" s="11" t="s">
        <v>28</v>
      </c>
      <c r="B16" s="9" t="s">
        <v>29</v>
      </c>
      <c r="C16" s="4">
        <f t="shared" ref="C16:E16" si="9">SUM(C17:C20)</f>
        <v>135000</v>
      </c>
      <c r="D16" s="4">
        <f t="shared" si="9"/>
        <v>61500</v>
      </c>
      <c r="E16" s="4">
        <f t="shared" si="9"/>
        <v>196500</v>
      </c>
    </row>
    <row r="17" spans="1:5">
      <c r="A17" s="12" t="s">
        <v>30</v>
      </c>
      <c r="B17" s="9" t="s">
        <v>31</v>
      </c>
      <c r="C17" s="5">
        <v>40000</v>
      </c>
      <c r="D17" s="4">
        <f t="shared" si="5"/>
        <v>5000</v>
      </c>
      <c r="E17" s="4">
        <v>45000</v>
      </c>
    </row>
    <row r="18" spans="1:5" ht="28.5">
      <c r="A18" s="12" t="s">
        <v>32</v>
      </c>
      <c r="B18" s="9" t="s">
        <v>33</v>
      </c>
      <c r="C18" s="5">
        <v>50000</v>
      </c>
      <c r="D18" s="4">
        <f t="shared" si="5"/>
        <v>35000</v>
      </c>
      <c r="E18" s="5">
        <v>85000</v>
      </c>
    </row>
    <row r="19" spans="1:5">
      <c r="A19" s="12" t="s">
        <v>34</v>
      </c>
      <c r="B19" s="9" t="s">
        <v>35</v>
      </c>
      <c r="C19" s="5">
        <v>40000</v>
      </c>
      <c r="D19" s="4">
        <f t="shared" si="5"/>
        <v>26000</v>
      </c>
      <c r="E19" s="5">
        <v>66000</v>
      </c>
    </row>
    <row r="20" spans="1:5">
      <c r="A20" s="12" t="s">
        <v>36</v>
      </c>
      <c r="B20" s="9" t="s">
        <v>37</v>
      </c>
      <c r="C20" s="5">
        <v>5000</v>
      </c>
      <c r="D20" s="4">
        <f t="shared" si="5"/>
        <v>-4500</v>
      </c>
      <c r="E20" s="5">
        <v>500</v>
      </c>
    </row>
    <row r="21" spans="1:5">
      <c r="A21" s="11" t="s">
        <v>38</v>
      </c>
      <c r="B21" s="9" t="s">
        <v>39</v>
      </c>
      <c r="C21" s="4">
        <f t="shared" ref="C21:E21" si="10">SUM(C22:C27)</f>
        <v>132500</v>
      </c>
      <c r="D21" s="4">
        <f t="shared" si="10"/>
        <v>46000</v>
      </c>
      <c r="E21" s="4">
        <f t="shared" si="10"/>
        <v>178500</v>
      </c>
    </row>
    <row r="22" spans="1:5">
      <c r="A22" s="12" t="s">
        <v>40</v>
      </c>
      <c r="B22" s="9" t="s">
        <v>41</v>
      </c>
      <c r="C22" s="5">
        <v>40000</v>
      </c>
      <c r="D22" s="4">
        <f t="shared" si="5"/>
        <v>20000</v>
      </c>
      <c r="E22" s="4">
        <v>60000</v>
      </c>
    </row>
    <row r="23" spans="1:5">
      <c r="A23" s="12" t="s">
        <v>42</v>
      </c>
      <c r="B23" s="9" t="s">
        <v>43</v>
      </c>
      <c r="C23" s="5">
        <v>500</v>
      </c>
      <c r="D23" s="4">
        <f t="shared" si="5"/>
        <v>500</v>
      </c>
      <c r="E23" s="5">
        <v>1000</v>
      </c>
    </row>
    <row r="24" spans="1:5">
      <c r="A24" s="12" t="s">
        <v>44</v>
      </c>
      <c r="B24" s="9" t="s">
        <v>45</v>
      </c>
      <c r="C24" s="5">
        <v>60000</v>
      </c>
      <c r="D24" s="4">
        <f t="shared" si="5"/>
        <v>30000</v>
      </c>
      <c r="E24" s="5">
        <v>90000</v>
      </c>
    </row>
    <row r="25" spans="1:5" ht="28.5">
      <c r="A25" s="12" t="s">
        <v>46</v>
      </c>
      <c r="B25" s="9" t="s">
        <v>47</v>
      </c>
      <c r="C25" s="5">
        <v>8000</v>
      </c>
      <c r="D25" s="4">
        <f t="shared" si="5"/>
        <v>-6500</v>
      </c>
      <c r="E25" s="5">
        <v>1500</v>
      </c>
    </row>
    <row r="26" spans="1:5">
      <c r="A26" s="12" t="s">
        <v>48</v>
      </c>
      <c r="B26" s="9" t="s">
        <v>49</v>
      </c>
      <c r="C26" s="5">
        <v>12000</v>
      </c>
      <c r="D26" s="4">
        <f t="shared" si="5"/>
        <v>0</v>
      </c>
      <c r="E26" s="5">
        <v>12000</v>
      </c>
    </row>
    <row r="27" spans="1:5">
      <c r="A27" s="12" t="s">
        <v>50</v>
      </c>
      <c r="B27" s="9" t="s">
        <v>51</v>
      </c>
      <c r="C27" s="5">
        <v>12000</v>
      </c>
      <c r="D27" s="4">
        <f t="shared" si="5"/>
        <v>2000</v>
      </c>
      <c r="E27" s="5">
        <v>14000</v>
      </c>
    </row>
    <row r="28" spans="1:5">
      <c r="A28" s="11" t="s">
        <v>52</v>
      </c>
      <c r="B28" s="9" t="s">
        <v>53</v>
      </c>
      <c r="C28" s="4">
        <f t="shared" ref="C28:E28" si="11">SUM(C29:C37)</f>
        <v>1375745</v>
      </c>
      <c r="D28" s="4">
        <f t="shared" si="11"/>
        <v>9755</v>
      </c>
      <c r="E28" s="4">
        <f t="shared" si="11"/>
        <v>1385500</v>
      </c>
    </row>
    <row r="29" spans="1:5">
      <c r="A29" s="12" t="s">
        <v>54</v>
      </c>
      <c r="B29" s="9" t="s">
        <v>55</v>
      </c>
      <c r="C29" s="5">
        <v>70000</v>
      </c>
      <c r="D29" s="4">
        <f t="shared" si="5"/>
        <v>-25000</v>
      </c>
      <c r="E29" s="4">
        <v>45000</v>
      </c>
    </row>
    <row r="30" spans="1:5">
      <c r="A30" s="12" t="s">
        <v>56</v>
      </c>
      <c r="B30" s="9" t="s">
        <v>57</v>
      </c>
      <c r="C30" s="5">
        <v>197745</v>
      </c>
      <c r="D30" s="4">
        <f t="shared" si="5"/>
        <v>161255</v>
      </c>
      <c r="E30" s="5">
        <v>359000</v>
      </c>
    </row>
    <row r="31" spans="1:5">
      <c r="A31" s="12" t="s">
        <v>58</v>
      </c>
      <c r="B31" s="9" t="s">
        <v>59</v>
      </c>
      <c r="C31" s="5">
        <v>20000</v>
      </c>
      <c r="D31" s="4">
        <f t="shared" si="5"/>
        <v>0</v>
      </c>
      <c r="E31" s="5">
        <v>20000</v>
      </c>
    </row>
    <row r="32" spans="1:5">
      <c r="A32" s="12" t="s">
        <v>60</v>
      </c>
      <c r="B32" s="9" t="s">
        <v>61</v>
      </c>
      <c r="C32" s="5">
        <v>35000</v>
      </c>
      <c r="D32" s="4">
        <f t="shared" si="5"/>
        <v>0</v>
      </c>
      <c r="E32" s="5">
        <v>35000</v>
      </c>
    </row>
    <row r="33" spans="1:5">
      <c r="A33" s="12" t="s">
        <v>62</v>
      </c>
      <c r="B33" s="9" t="s">
        <v>63</v>
      </c>
      <c r="C33" s="5">
        <v>150000</v>
      </c>
      <c r="D33" s="4">
        <f t="shared" ref="D33:D95" si="12">E33-C33</f>
        <v>75000</v>
      </c>
      <c r="E33" s="5">
        <v>225000</v>
      </c>
    </row>
    <row r="34" spans="1:5">
      <c r="A34" s="12" t="s">
        <v>64</v>
      </c>
      <c r="B34" s="9" t="s">
        <v>65</v>
      </c>
      <c r="C34" s="5">
        <v>3000</v>
      </c>
      <c r="D34" s="4">
        <f t="shared" si="12"/>
        <v>-2500</v>
      </c>
      <c r="E34" s="5">
        <v>500</v>
      </c>
    </row>
    <row r="35" spans="1:5">
      <c r="A35" s="12" t="s">
        <v>66</v>
      </c>
      <c r="B35" s="9" t="s">
        <v>67</v>
      </c>
      <c r="C35" s="5">
        <v>40000</v>
      </c>
      <c r="D35" s="4">
        <f t="shared" si="12"/>
        <v>69000</v>
      </c>
      <c r="E35" s="5">
        <v>109000</v>
      </c>
    </row>
    <row r="36" spans="1:5">
      <c r="A36" s="12" t="s">
        <v>68</v>
      </c>
      <c r="B36" s="9" t="s">
        <v>69</v>
      </c>
      <c r="C36" s="5">
        <v>60000</v>
      </c>
      <c r="D36" s="4">
        <f t="shared" si="12"/>
        <v>-48000</v>
      </c>
      <c r="E36" s="5">
        <v>12000</v>
      </c>
    </row>
    <row r="37" spans="1:5">
      <c r="A37" s="12" t="s">
        <v>70</v>
      </c>
      <c r="B37" s="9" t="s">
        <v>71</v>
      </c>
      <c r="C37" s="5">
        <v>800000</v>
      </c>
      <c r="D37" s="4">
        <f t="shared" si="12"/>
        <v>-220000</v>
      </c>
      <c r="E37" s="5">
        <v>580000</v>
      </c>
    </row>
    <row r="38" spans="1:5" ht="28.5">
      <c r="A38" s="11" t="s">
        <v>72</v>
      </c>
      <c r="B38" s="9" t="s">
        <v>73</v>
      </c>
      <c r="C38" s="4">
        <f t="shared" ref="C38:E38" si="13">C39</f>
        <v>500</v>
      </c>
      <c r="D38" s="4">
        <f t="shared" si="13"/>
        <v>0</v>
      </c>
      <c r="E38" s="4">
        <f t="shared" si="13"/>
        <v>500</v>
      </c>
    </row>
    <row r="39" spans="1:5" ht="28.5">
      <c r="A39" s="12" t="s">
        <v>74</v>
      </c>
      <c r="B39" s="9" t="s">
        <v>73</v>
      </c>
      <c r="C39" s="5">
        <v>500</v>
      </c>
      <c r="D39" s="4">
        <f t="shared" si="12"/>
        <v>0</v>
      </c>
      <c r="E39" s="4">
        <v>500</v>
      </c>
    </row>
    <row r="40" spans="1:5">
      <c r="A40" s="11" t="s">
        <v>75</v>
      </c>
      <c r="B40" s="9" t="s">
        <v>76</v>
      </c>
      <c r="C40" s="4">
        <f t="shared" ref="C40:E40" si="14">SUM(C41:C47)</f>
        <v>46100</v>
      </c>
      <c r="D40" s="4">
        <f t="shared" si="14"/>
        <v>-2000</v>
      </c>
      <c r="E40" s="4">
        <f t="shared" si="14"/>
        <v>44100</v>
      </c>
    </row>
    <row r="41" spans="1:5" ht="28.5">
      <c r="A41" s="12" t="s">
        <v>77</v>
      </c>
      <c r="B41" s="9" t="s">
        <v>78</v>
      </c>
      <c r="C41" s="5">
        <v>15000</v>
      </c>
      <c r="D41" s="4">
        <f t="shared" si="12"/>
        <v>1000</v>
      </c>
      <c r="E41" s="4">
        <v>16000</v>
      </c>
    </row>
    <row r="42" spans="1:5">
      <c r="A42" s="12" t="s">
        <v>79</v>
      </c>
      <c r="B42" s="9" t="s">
        <v>80</v>
      </c>
      <c r="C42" s="5">
        <v>10000</v>
      </c>
      <c r="D42" s="4">
        <f t="shared" si="12"/>
        <v>2000</v>
      </c>
      <c r="E42" s="5">
        <v>12000</v>
      </c>
    </row>
    <row r="43" spans="1:5">
      <c r="A43" s="12" t="s">
        <v>81</v>
      </c>
      <c r="B43" s="9" t="s">
        <v>82</v>
      </c>
      <c r="C43" s="5">
        <v>15000</v>
      </c>
      <c r="D43" s="4">
        <f t="shared" si="12"/>
        <v>-3000</v>
      </c>
      <c r="E43" s="5">
        <v>12000</v>
      </c>
    </row>
    <row r="44" spans="1:5">
      <c r="A44" s="12" t="s">
        <v>83</v>
      </c>
      <c r="B44" s="9" t="s">
        <v>84</v>
      </c>
      <c r="C44" s="5">
        <v>100</v>
      </c>
      <c r="D44" s="4">
        <f t="shared" si="12"/>
        <v>0</v>
      </c>
      <c r="E44" s="5">
        <v>100</v>
      </c>
    </row>
    <row r="45" spans="1:5">
      <c r="A45" s="12" t="s">
        <v>85</v>
      </c>
      <c r="B45" s="9" t="s">
        <v>86</v>
      </c>
      <c r="C45" s="5">
        <v>2000</v>
      </c>
      <c r="D45" s="4">
        <f t="shared" si="12"/>
        <v>0</v>
      </c>
      <c r="E45" s="5">
        <v>2000</v>
      </c>
    </row>
    <row r="46" spans="1:5">
      <c r="A46" s="12" t="s">
        <v>87</v>
      </c>
      <c r="B46" s="9" t="s">
        <v>88</v>
      </c>
      <c r="C46" s="5">
        <v>3000</v>
      </c>
      <c r="D46" s="4">
        <f t="shared" si="12"/>
        <v>-2000</v>
      </c>
      <c r="E46" s="5">
        <v>1000</v>
      </c>
    </row>
    <row r="47" spans="1:5">
      <c r="A47" s="12" t="s">
        <v>89</v>
      </c>
      <c r="B47" s="9" t="s">
        <v>76</v>
      </c>
      <c r="C47" s="5">
        <v>1000</v>
      </c>
      <c r="D47" s="4">
        <f t="shared" si="12"/>
        <v>0</v>
      </c>
      <c r="E47" s="5">
        <v>1000</v>
      </c>
    </row>
    <row r="48" spans="1:5">
      <c r="A48" s="10" t="s">
        <v>90</v>
      </c>
      <c r="B48" s="9" t="s">
        <v>91</v>
      </c>
      <c r="C48" s="4">
        <f t="shared" ref="C48:E48" si="15">C49</f>
        <v>5000</v>
      </c>
      <c r="D48" s="4">
        <f t="shared" si="15"/>
        <v>-3500</v>
      </c>
      <c r="E48" s="4">
        <f t="shared" si="15"/>
        <v>1500</v>
      </c>
    </row>
    <row r="49" spans="1:5">
      <c r="A49" s="11" t="s">
        <v>92</v>
      </c>
      <c r="B49" s="9" t="s">
        <v>93</v>
      </c>
      <c r="C49" s="4">
        <f t="shared" ref="C49:E49" si="16">SUM(C50:C52)</f>
        <v>5000</v>
      </c>
      <c r="D49" s="4">
        <f t="shared" si="16"/>
        <v>-3500</v>
      </c>
      <c r="E49" s="4">
        <f t="shared" si="16"/>
        <v>1500</v>
      </c>
    </row>
    <row r="50" spans="1:5">
      <c r="A50" s="12" t="s">
        <v>94</v>
      </c>
      <c r="B50" s="9" t="s">
        <v>95</v>
      </c>
      <c r="C50" s="5">
        <v>4000</v>
      </c>
      <c r="D50" s="4">
        <f t="shared" si="12"/>
        <v>-3900</v>
      </c>
      <c r="E50" s="4">
        <v>100</v>
      </c>
    </row>
    <row r="51" spans="1:5">
      <c r="A51" s="12" t="s">
        <v>96</v>
      </c>
      <c r="B51" s="9" t="s">
        <v>97</v>
      </c>
      <c r="C51" s="5">
        <v>500</v>
      </c>
      <c r="D51" s="4">
        <f t="shared" si="12"/>
        <v>800</v>
      </c>
      <c r="E51" s="5">
        <v>1300</v>
      </c>
    </row>
    <row r="52" spans="1:5">
      <c r="A52" s="12" t="s">
        <v>98</v>
      </c>
      <c r="B52" s="9" t="s">
        <v>99</v>
      </c>
      <c r="C52" s="5">
        <v>500</v>
      </c>
      <c r="D52" s="4">
        <f t="shared" si="12"/>
        <v>-400</v>
      </c>
      <c r="E52" s="5">
        <v>100</v>
      </c>
    </row>
    <row r="53" spans="1:5" ht="28.5">
      <c r="A53" s="10" t="s">
        <v>100</v>
      </c>
      <c r="B53" s="9" t="s">
        <v>101</v>
      </c>
      <c r="C53" s="4">
        <f t="shared" ref="C53:E54" si="17">C54</f>
        <v>5000</v>
      </c>
      <c r="D53" s="4">
        <f t="shared" si="17"/>
        <v>5600</v>
      </c>
      <c r="E53" s="4">
        <f t="shared" si="17"/>
        <v>10600</v>
      </c>
    </row>
    <row r="54" spans="1:5" ht="28.5">
      <c r="A54" s="11" t="s">
        <v>102</v>
      </c>
      <c r="B54" s="9" t="s">
        <v>103</v>
      </c>
      <c r="C54" s="4">
        <f t="shared" si="17"/>
        <v>5000</v>
      </c>
      <c r="D54" s="4">
        <f t="shared" si="17"/>
        <v>5600</v>
      </c>
      <c r="E54" s="4">
        <f t="shared" si="17"/>
        <v>10600</v>
      </c>
    </row>
    <row r="55" spans="1:5">
      <c r="A55" s="12" t="s">
        <v>104</v>
      </c>
      <c r="B55" s="9" t="s">
        <v>105</v>
      </c>
      <c r="C55" s="5">
        <v>5000</v>
      </c>
      <c r="D55" s="4">
        <f t="shared" si="12"/>
        <v>5600</v>
      </c>
      <c r="E55" s="4">
        <v>10600</v>
      </c>
    </row>
    <row r="56" spans="1:5" ht="28.5">
      <c r="A56" s="10" t="s">
        <v>106</v>
      </c>
      <c r="B56" s="9" t="s">
        <v>107</v>
      </c>
      <c r="C56" s="4">
        <f t="shared" ref="C56:E56" si="18">C57</f>
        <v>110000</v>
      </c>
      <c r="D56" s="4">
        <f t="shared" si="18"/>
        <v>-30900</v>
      </c>
      <c r="E56" s="4">
        <f t="shared" si="18"/>
        <v>79100</v>
      </c>
    </row>
    <row r="57" spans="1:5">
      <c r="A57" s="11" t="s">
        <v>108</v>
      </c>
      <c r="B57" s="9" t="s">
        <v>109</v>
      </c>
      <c r="C57" s="4">
        <f t="shared" ref="C57:E57" si="19">SUM(C58:C62)</f>
        <v>110000</v>
      </c>
      <c r="D57" s="4">
        <f t="shared" si="19"/>
        <v>-30900</v>
      </c>
      <c r="E57" s="4">
        <f t="shared" si="19"/>
        <v>79100</v>
      </c>
    </row>
    <row r="58" spans="1:5">
      <c r="A58" s="12" t="s">
        <v>110</v>
      </c>
      <c r="B58" s="9" t="s">
        <v>111</v>
      </c>
      <c r="C58" s="5">
        <v>50000</v>
      </c>
      <c r="D58" s="4">
        <f t="shared" si="12"/>
        <v>5100</v>
      </c>
      <c r="E58" s="4">
        <v>55100</v>
      </c>
    </row>
    <row r="59" spans="1:5">
      <c r="A59" s="12" t="s">
        <v>112</v>
      </c>
      <c r="B59" s="9" t="s">
        <v>113</v>
      </c>
      <c r="C59" s="5">
        <v>20000</v>
      </c>
      <c r="D59" s="4">
        <f t="shared" si="12"/>
        <v>-14000</v>
      </c>
      <c r="E59" s="5">
        <v>6000</v>
      </c>
    </row>
    <row r="60" spans="1:5">
      <c r="A60" s="12" t="s">
        <v>114</v>
      </c>
      <c r="B60" s="9" t="s">
        <v>115</v>
      </c>
      <c r="C60" s="5">
        <v>20000</v>
      </c>
      <c r="D60" s="4">
        <f t="shared" si="12"/>
        <v>-5000</v>
      </c>
      <c r="E60" s="5">
        <v>15000</v>
      </c>
    </row>
    <row r="61" spans="1:5">
      <c r="A61" s="12" t="s">
        <v>116</v>
      </c>
      <c r="B61" s="9" t="s">
        <v>117</v>
      </c>
      <c r="C61" s="5">
        <v>10000</v>
      </c>
      <c r="D61" s="4">
        <f t="shared" si="12"/>
        <v>-7000</v>
      </c>
      <c r="E61" s="5">
        <v>3000</v>
      </c>
    </row>
    <row r="62" spans="1:5">
      <c r="A62" s="12" t="s">
        <v>118</v>
      </c>
      <c r="B62" s="9" t="s">
        <v>119</v>
      </c>
      <c r="C62" s="5">
        <v>10000</v>
      </c>
      <c r="D62" s="4">
        <f t="shared" si="12"/>
        <v>-10000</v>
      </c>
      <c r="E62" s="5">
        <v>0</v>
      </c>
    </row>
    <row r="63" spans="1:5">
      <c r="A63" s="8" t="s">
        <v>120</v>
      </c>
      <c r="B63" s="9" t="s">
        <v>121</v>
      </c>
      <c r="C63" s="4">
        <f>C64+C80</f>
        <v>15717</v>
      </c>
      <c r="D63" s="4">
        <f>D64+D80</f>
        <v>12347</v>
      </c>
      <c r="E63" s="4">
        <f t="shared" ref="E63" si="20">E64+E80</f>
        <v>28264</v>
      </c>
    </row>
    <row r="64" spans="1:5">
      <c r="A64" s="10" t="s">
        <v>26</v>
      </c>
      <c r="B64" s="9" t="s">
        <v>27</v>
      </c>
      <c r="C64" s="4">
        <f>C68+C72+C78+C65</f>
        <v>10417</v>
      </c>
      <c r="D64" s="4">
        <f t="shared" ref="D64:E64" si="21">D68+D72+D78+D65</f>
        <v>4787</v>
      </c>
      <c r="E64" s="4">
        <f t="shared" si="21"/>
        <v>15404</v>
      </c>
    </row>
    <row r="65" spans="1:5">
      <c r="A65" s="11" t="s">
        <v>28</v>
      </c>
      <c r="B65" s="9" t="s">
        <v>29</v>
      </c>
      <c r="C65" s="4">
        <f>C67</f>
        <v>1000</v>
      </c>
      <c r="D65" s="4">
        <f t="shared" ref="D65" si="22">D67</f>
        <v>4000</v>
      </c>
      <c r="E65" s="4">
        <f>E67+E66</f>
        <v>5200</v>
      </c>
    </row>
    <row r="66" spans="1:5">
      <c r="A66" s="11" t="s">
        <v>30</v>
      </c>
      <c r="B66" s="9" t="s">
        <v>31</v>
      </c>
      <c r="C66" s="4">
        <v>0</v>
      </c>
      <c r="D66" s="4">
        <f t="shared" si="12"/>
        <v>200</v>
      </c>
      <c r="E66" s="4">
        <v>200</v>
      </c>
    </row>
    <row r="67" spans="1:5">
      <c r="A67" s="11" t="s">
        <v>34</v>
      </c>
      <c r="B67" s="9" t="s">
        <v>35</v>
      </c>
      <c r="C67" s="4">
        <v>1000</v>
      </c>
      <c r="D67" s="4">
        <f t="shared" si="12"/>
        <v>4000</v>
      </c>
      <c r="E67" s="4">
        <v>5000</v>
      </c>
    </row>
    <row r="68" spans="1:5">
      <c r="A68" s="11" t="s">
        <v>38</v>
      </c>
      <c r="B68" s="9" t="s">
        <v>39</v>
      </c>
      <c r="C68" s="4">
        <f t="shared" ref="C68:E68" si="23">SUM(C69:C71)</f>
        <v>2417</v>
      </c>
      <c r="D68" s="4">
        <f t="shared" si="23"/>
        <v>721</v>
      </c>
      <c r="E68" s="4">
        <f t="shared" si="23"/>
        <v>3138</v>
      </c>
    </row>
    <row r="69" spans="1:5">
      <c r="A69" s="12" t="s">
        <v>40</v>
      </c>
      <c r="B69" s="9" t="s">
        <v>41</v>
      </c>
      <c r="C69" s="5">
        <v>1950</v>
      </c>
      <c r="D69" s="4">
        <f t="shared" si="12"/>
        <v>721</v>
      </c>
      <c r="E69" s="5">
        <v>2671</v>
      </c>
    </row>
    <row r="70" spans="1:5">
      <c r="A70" s="12">
        <v>3223</v>
      </c>
      <c r="B70" s="9" t="s">
        <v>45</v>
      </c>
      <c r="C70" s="5">
        <v>67</v>
      </c>
      <c r="D70" s="4">
        <f t="shared" si="12"/>
        <v>0</v>
      </c>
      <c r="E70" s="5">
        <v>67</v>
      </c>
    </row>
    <row r="71" spans="1:5">
      <c r="A71" s="12" t="s">
        <v>48</v>
      </c>
      <c r="B71" s="9" t="s">
        <v>49</v>
      </c>
      <c r="C71" s="5">
        <v>400</v>
      </c>
      <c r="D71" s="4">
        <f t="shared" si="12"/>
        <v>0</v>
      </c>
      <c r="E71" s="4">
        <v>400</v>
      </c>
    </row>
    <row r="72" spans="1:5">
      <c r="A72" s="11" t="s">
        <v>52</v>
      </c>
      <c r="B72" s="9" t="s">
        <v>53</v>
      </c>
      <c r="C72" s="4">
        <f t="shared" ref="C72:D72" si="24">SUM(C73:C77)</f>
        <v>6750</v>
      </c>
      <c r="D72" s="4">
        <f t="shared" si="24"/>
        <v>66</v>
      </c>
      <c r="E72" s="4">
        <f>SUM(E73:E77)</f>
        <v>6816</v>
      </c>
    </row>
    <row r="73" spans="1:5">
      <c r="A73" s="12" t="s">
        <v>54</v>
      </c>
      <c r="B73" s="9" t="s">
        <v>55</v>
      </c>
      <c r="C73" s="4">
        <v>0</v>
      </c>
      <c r="D73" s="4">
        <f t="shared" si="12"/>
        <v>66</v>
      </c>
      <c r="E73" s="4">
        <v>66</v>
      </c>
    </row>
    <row r="74" spans="1:5">
      <c r="A74" s="12" t="s">
        <v>56</v>
      </c>
      <c r="B74" s="9" t="s">
        <v>57</v>
      </c>
      <c r="C74" s="4">
        <v>200</v>
      </c>
      <c r="D74" s="4">
        <f t="shared" si="12"/>
        <v>0</v>
      </c>
      <c r="E74" s="5">
        <v>200</v>
      </c>
    </row>
    <row r="75" spans="1:5">
      <c r="A75" s="12" t="s">
        <v>58</v>
      </c>
      <c r="B75" s="9" t="s">
        <v>59</v>
      </c>
      <c r="C75" s="5">
        <v>305</v>
      </c>
      <c r="D75" s="4">
        <f t="shared" si="12"/>
        <v>0</v>
      </c>
      <c r="E75" s="4">
        <v>305</v>
      </c>
    </row>
    <row r="76" spans="1:5">
      <c r="A76" s="12" t="s">
        <v>66</v>
      </c>
      <c r="B76" s="9" t="s">
        <v>67</v>
      </c>
      <c r="C76" s="5">
        <v>4415</v>
      </c>
      <c r="D76" s="4">
        <f t="shared" si="12"/>
        <v>0</v>
      </c>
      <c r="E76" s="4">
        <v>4415</v>
      </c>
    </row>
    <row r="77" spans="1:5">
      <c r="A77" s="12" t="s">
        <v>70</v>
      </c>
      <c r="B77" s="9" t="s">
        <v>71</v>
      </c>
      <c r="C77" s="5">
        <v>1830</v>
      </c>
      <c r="D77" s="4">
        <f t="shared" si="12"/>
        <v>0</v>
      </c>
      <c r="E77" s="5">
        <v>1830</v>
      </c>
    </row>
    <row r="78" spans="1:5">
      <c r="A78" s="11" t="s">
        <v>75</v>
      </c>
      <c r="B78" s="9" t="s">
        <v>76</v>
      </c>
      <c r="C78" s="4">
        <f t="shared" ref="C78:E78" si="25">C79</f>
        <v>250</v>
      </c>
      <c r="D78" s="4">
        <f t="shared" si="25"/>
        <v>0</v>
      </c>
      <c r="E78" s="4">
        <f t="shared" si="25"/>
        <v>250</v>
      </c>
    </row>
    <row r="79" spans="1:5">
      <c r="A79" s="12" t="s">
        <v>81</v>
      </c>
      <c r="B79" s="9" t="s">
        <v>82</v>
      </c>
      <c r="C79" s="5">
        <v>250</v>
      </c>
      <c r="D79" s="4">
        <f t="shared" si="12"/>
        <v>0</v>
      </c>
      <c r="E79" s="4">
        <v>250</v>
      </c>
    </row>
    <row r="80" spans="1:5" ht="28.5">
      <c r="A80" s="12">
        <v>-37</v>
      </c>
      <c r="B80" s="9" t="s">
        <v>101</v>
      </c>
      <c r="C80" s="4">
        <f t="shared" ref="C80:E80" si="26">C81</f>
        <v>5300</v>
      </c>
      <c r="D80" s="4">
        <f t="shared" si="26"/>
        <v>7560</v>
      </c>
      <c r="E80" s="4">
        <f t="shared" si="26"/>
        <v>12860</v>
      </c>
    </row>
    <row r="81" spans="1:5" ht="28.5">
      <c r="A81" s="12">
        <v>-372</v>
      </c>
      <c r="B81" s="9" t="s">
        <v>103</v>
      </c>
      <c r="C81" s="4">
        <f t="shared" ref="C81:E81" si="27">SUM(C82:C83)</f>
        <v>5300</v>
      </c>
      <c r="D81" s="4">
        <f t="shared" si="27"/>
        <v>7560</v>
      </c>
      <c r="E81" s="4">
        <f t="shared" si="27"/>
        <v>12860</v>
      </c>
    </row>
    <row r="82" spans="1:5">
      <c r="A82" s="12">
        <v>3721</v>
      </c>
      <c r="B82" s="9" t="s">
        <v>105</v>
      </c>
      <c r="C82" s="5">
        <v>800</v>
      </c>
      <c r="D82" s="4">
        <f t="shared" si="12"/>
        <v>0</v>
      </c>
      <c r="E82" s="5">
        <v>800</v>
      </c>
    </row>
    <row r="83" spans="1:5">
      <c r="A83" s="12">
        <v>3722</v>
      </c>
      <c r="B83" s="9" t="s">
        <v>122</v>
      </c>
      <c r="C83" s="5">
        <v>4500</v>
      </c>
      <c r="D83" s="4">
        <f t="shared" si="12"/>
        <v>7560</v>
      </c>
      <c r="E83" s="4">
        <v>12060</v>
      </c>
    </row>
    <row r="84" spans="1:5">
      <c r="A84" s="8" t="s">
        <v>123</v>
      </c>
      <c r="B84" s="9" t="s">
        <v>124</v>
      </c>
      <c r="C84" s="4">
        <f t="shared" ref="C84:E84" si="28">C85+C90+C93</f>
        <v>0</v>
      </c>
      <c r="D84" s="4">
        <f t="shared" si="28"/>
        <v>0</v>
      </c>
      <c r="E84" s="4">
        <f t="shared" si="28"/>
        <v>0</v>
      </c>
    </row>
    <row r="85" spans="1:5">
      <c r="A85" s="10" t="s">
        <v>26</v>
      </c>
      <c r="B85" s="9" t="s">
        <v>27</v>
      </c>
      <c r="C85" s="4">
        <f t="shared" ref="C85:E85" si="29">C86</f>
        <v>0</v>
      </c>
      <c r="D85" s="4">
        <f t="shared" si="29"/>
        <v>0</v>
      </c>
      <c r="E85" s="4">
        <f t="shared" si="29"/>
        <v>0</v>
      </c>
    </row>
    <row r="86" spans="1:5">
      <c r="A86" s="11" t="s">
        <v>38</v>
      </c>
      <c r="B86" s="9" t="s">
        <v>39</v>
      </c>
      <c r="C86" s="4">
        <f t="shared" ref="C86:E86" si="30">SUM(C87:C89)</f>
        <v>0</v>
      </c>
      <c r="D86" s="4">
        <f t="shared" si="30"/>
        <v>0</v>
      </c>
      <c r="E86" s="4">
        <f t="shared" si="30"/>
        <v>0</v>
      </c>
    </row>
    <row r="87" spans="1:5">
      <c r="A87" s="12" t="s">
        <v>40</v>
      </c>
      <c r="B87" s="9" t="s">
        <v>41</v>
      </c>
      <c r="C87" s="5">
        <v>0</v>
      </c>
      <c r="D87" s="4">
        <f t="shared" si="12"/>
        <v>0</v>
      </c>
      <c r="E87" s="5">
        <v>0</v>
      </c>
    </row>
    <row r="88" spans="1:5">
      <c r="A88" s="12" t="s">
        <v>42</v>
      </c>
      <c r="B88" s="9" t="s">
        <v>43</v>
      </c>
      <c r="C88" s="5">
        <v>0</v>
      </c>
      <c r="D88" s="4">
        <f t="shared" si="12"/>
        <v>0</v>
      </c>
      <c r="E88" s="4">
        <v>0</v>
      </c>
    </row>
    <row r="89" spans="1:5">
      <c r="A89" s="12" t="s">
        <v>48</v>
      </c>
      <c r="B89" s="9" t="s">
        <v>49</v>
      </c>
      <c r="C89" s="5">
        <v>0</v>
      </c>
      <c r="D89" s="4">
        <f t="shared" si="12"/>
        <v>0</v>
      </c>
      <c r="E89" s="5">
        <v>0</v>
      </c>
    </row>
    <row r="90" spans="1:5" ht="28.5">
      <c r="A90" s="10" t="s">
        <v>125</v>
      </c>
      <c r="B90" s="9" t="s">
        <v>126</v>
      </c>
      <c r="C90" s="4">
        <f t="shared" ref="C90:E91" si="31">C91</f>
        <v>0</v>
      </c>
      <c r="D90" s="4">
        <f t="shared" si="31"/>
        <v>0</v>
      </c>
      <c r="E90" s="4">
        <f t="shared" si="31"/>
        <v>0</v>
      </c>
    </row>
    <row r="91" spans="1:5">
      <c r="A91" s="11" t="s">
        <v>127</v>
      </c>
      <c r="B91" s="9" t="s">
        <v>128</v>
      </c>
      <c r="C91" s="4">
        <f t="shared" si="31"/>
        <v>0</v>
      </c>
      <c r="D91" s="4">
        <f t="shared" si="31"/>
        <v>0</v>
      </c>
      <c r="E91" s="4">
        <f t="shared" si="31"/>
        <v>0</v>
      </c>
    </row>
    <row r="92" spans="1:5">
      <c r="A92" s="12" t="s">
        <v>129</v>
      </c>
      <c r="B92" s="9" t="s">
        <v>130</v>
      </c>
      <c r="C92" s="5">
        <v>0</v>
      </c>
      <c r="D92" s="4">
        <f t="shared" si="12"/>
        <v>0</v>
      </c>
      <c r="E92" s="4">
        <v>0</v>
      </c>
    </row>
    <row r="93" spans="1:5" ht="28.5">
      <c r="A93" s="10" t="s">
        <v>106</v>
      </c>
      <c r="B93" s="9" t="s">
        <v>107</v>
      </c>
      <c r="C93" s="4">
        <f t="shared" ref="C93:E94" si="32">C94</f>
        <v>0</v>
      </c>
      <c r="D93" s="4">
        <f t="shared" si="32"/>
        <v>0</v>
      </c>
      <c r="E93" s="4">
        <f t="shared" si="32"/>
        <v>0</v>
      </c>
    </row>
    <row r="94" spans="1:5">
      <c r="A94" s="11" t="s">
        <v>108</v>
      </c>
      <c r="B94" s="9" t="s">
        <v>109</v>
      </c>
      <c r="C94" s="4">
        <f t="shared" si="32"/>
        <v>0</v>
      </c>
      <c r="D94" s="4">
        <f t="shared" si="32"/>
        <v>0</v>
      </c>
      <c r="E94" s="4">
        <f t="shared" si="32"/>
        <v>0</v>
      </c>
    </row>
    <row r="95" spans="1:5">
      <c r="A95" s="12" t="s">
        <v>110</v>
      </c>
      <c r="B95" s="9" t="s">
        <v>111</v>
      </c>
      <c r="C95" s="5">
        <v>0</v>
      </c>
      <c r="D95" s="4">
        <f t="shared" si="12"/>
        <v>0</v>
      </c>
      <c r="E95" s="4">
        <v>0</v>
      </c>
    </row>
    <row r="96" spans="1:5">
      <c r="A96" s="15">
        <v>-581</v>
      </c>
      <c r="B96" s="9" t="s">
        <v>131</v>
      </c>
      <c r="C96" s="4">
        <f>C97+C105</f>
        <v>1129469</v>
      </c>
      <c r="D96" s="4">
        <f t="shared" ref="D96:E96" si="33">D97+D105</f>
        <v>0</v>
      </c>
      <c r="E96" s="4">
        <f t="shared" si="33"/>
        <v>1129469</v>
      </c>
    </row>
    <row r="97" spans="1:5">
      <c r="A97" s="10" t="s">
        <v>9</v>
      </c>
      <c r="B97" s="9" t="s">
        <v>10</v>
      </c>
      <c r="C97" s="4">
        <f>C98+C101+C103</f>
        <v>1099469</v>
      </c>
      <c r="D97" s="4">
        <f t="shared" ref="D97:E97" si="34">D98+D101+D103</f>
        <v>0</v>
      </c>
      <c r="E97" s="4">
        <f t="shared" si="34"/>
        <v>1099469</v>
      </c>
    </row>
    <row r="98" spans="1:5">
      <c r="A98" s="11" t="s">
        <v>11</v>
      </c>
      <c r="B98" s="9" t="s">
        <v>12</v>
      </c>
      <c r="C98" s="4">
        <f>SUM(C99:C100)</f>
        <v>943750</v>
      </c>
      <c r="D98" s="4">
        <f t="shared" ref="D98:E98" si="35">SUM(D99:D100)</f>
        <v>0</v>
      </c>
      <c r="E98" s="4">
        <f t="shared" si="35"/>
        <v>943750</v>
      </c>
    </row>
    <row r="99" spans="1:5">
      <c r="A99" s="12" t="s">
        <v>13</v>
      </c>
      <c r="B99" s="9" t="s">
        <v>14</v>
      </c>
      <c r="C99" s="5">
        <v>755000</v>
      </c>
      <c r="D99" s="4">
        <f t="shared" ref="D99:D107" si="36">E99-C99</f>
        <v>0</v>
      </c>
      <c r="E99" s="4">
        <f>C99</f>
        <v>755000</v>
      </c>
    </row>
    <row r="100" spans="1:5">
      <c r="A100" s="12" t="s">
        <v>17</v>
      </c>
      <c r="B100" s="9" t="s">
        <v>18</v>
      </c>
      <c r="C100" s="5">
        <v>188750</v>
      </c>
      <c r="D100" s="4">
        <f t="shared" si="36"/>
        <v>0</v>
      </c>
      <c r="E100" s="4">
        <f>C100</f>
        <v>188750</v>
      </c>
    </row>
    <row r="101" spans="1:5">
      <c r="A101" s="11" t="s">
        <v>19</v>
      </c>
      <c r="B101" s="9" t="s">
        <v>20</v>
      </c>
      <c r="C101" s="4">
        <f>C102</f>
        <v>0</v>
      </c>
      <c r="D101" s="4">
        <f t="shared" ref="D101:E101" si="37">D102</f>
        <v>0</v>
      </c>
      <c r="E101" s="4">
        <f t="shared" si="37"/>
        <v>0</v>
      </c>
    </row>
    <row r="102" spans="1:5">
      <c r="A102" s="12" t="s">
        <v>21</v>
      </c>
      <c r="B102" s="9" t="s">
        <v>20</v>
      </c>
      <c r="C102" s="5">
        <v>0</v>
      </c>
      <c r="D102" s="4">
        <f t="shared" si="36"/>
        <v>0</v>
      </c>
      <c r="E102" s="4">
        <f>C102</f>
        <v>0</v>
      </c>
    </row>
    <row r="103" spans="1:5">
      <c r="A103" s="11" t="s">
        <v>22</v>
      </c>
      <c r="B103" s="9" t="s">
        <v>23</v>
      </c>
      <c r="C103" s="4">
        <f>C104</f>
        <v>155719</v>
      </c>
      <c r="D103" s="4">
        <f t="shared" ref="D103:E103" si="38">D104</f>
        <v>0</v>
      </c>
      <c r="E103" s="4">
        <f t="shared" si="38"/>
        <v>155719</v>
      </c>
    </row>
    <row r="104" spans="1:5">
      <c r="A104" s="12" t="s">
        <v>24</v>
      </c>
      <c r="B104" s="9" t="s">
        <v>25</v>
      </c>
      <c r="C104" s="5">
        <v>155719</v>
      </c>
      <c r="D104" s="4">
        <f t="shared" si="36"/>
        <v>0</v>
      </c>
      <c r="E104" s="4">
        <f>C104</f>
        <v>155719</v>
      </c>
    </row>
    <row r="105" spans="1:5">
      <c r="A105" s="10" t="s">
        <v>26</v>
      </c>
      <c r="B105" s="13" t="s">
        <v>27</v>
      </c>
      <c r="C105" s="4">
        <f>C106</f>
        <v>30000</v>
      </c>
      <c r="D105" s="4">
        <f t="shared" ref="D105:E105" si="39">D106</f>
        <v>0</v>
      </c>
      <c r="E105" s="4">
        <f t="shared" si="39"/>
        <v>30000</v>
      </c>
    </row>
    <row r="106" spans="1:5">
      <c r="A106" s="11" t="s">
        <v>28</v>
      </c>
      <c r="B106" s="13" t="s">
        <v>29</v>
      </c>
      <c r="C106" s="4">
        <f>C107</f>
        <v>30000</v>
      </c>
      <c r="D106" s="4">
        <f t="shared" ref="D106:E106" si="40">D107</f>
        <v>0</v>
      </c>
      <c r="E106" s="4">
        <f t="shared" si="40"/>
        <v>30000</v>
      </c>
    </row>
    <row r="107" spans="1:5" ht="28.5">
      <c r="A107" s="12" t="s">
        <v>32</v>
      </c>
      <c r="B107" s="13" t="s">
        <v>33</v>
      </c>
      <c r="C107" s="5">
        <v>30000</v>
      </c>
      <c r="D107" s="4">
        <f t="shared" si="36"/>
        <v>0</v>
      </c>
      <c r="E107" s="4">
        <f>C107</f>
        <v>30000</v>
      </c>
    </row>
    <row r="108" spans="1:5" ht="28.5">
      <c r="A108" s="6" t="s">
        <v>132</v>
      </c>
      <c r="B108" s="7" t="s">
        <v>133</v>
      </c>
      <c r="C108" s="4">
        <f t="shared" ref="C108:E108" si="41">C109</f>
        <v>287038</v>
      </c>
      <c r="D108" s="4">
        <f t="shared" si="41"/>
        <v>335810</v>
      </c>
      <c r="E108" s="4">
        <f t="shared" si="41"/>
        <v>622848</v>
      </c>
    </row>
    <row r="109" spans="1:5">
      <c r="A109" s="8" t="s">
        <v>7</v>
      </c>
      <c r="B109" s="9" t="s">
        <v>134</v>
      </c>
      <c r="C109" s="4">
        <f t="shared" ref="C109:E109" si="42">C110+C115+C121+C124</f>
        <v>287038</v>
      </c>
      <c r="D109" s="4">
        <f t="shared" si="42"/>
        <v>335810</v>
      </c>
      <c r="E109" s="4">
        <f t="shared" si="42"/>
        <v>622848</v>
      </c>
    </row>
    <row r="110" spans="1:5">
      <c r="A110" s="10" t="s">
        <v>9</v>
      </c>
      <c r="B110" s="9" t="s">
        <v>10</v>
      </c>
      <c r="C110" s="4">
        <f t="shared" ref="C110" si="43">C111+C113</f>
        <v>0</v>
      </c>
      <c r="D110" s="4">
        <v>0</v>
      </c>
      <c r="E110" s="4">
        <v>0</v>
      </c>
    </row>
    <row r="111" spans="1:5">
      <c r="A111" s="11" t="s">
        <v>11</v>
      </c>
      <c r="B111" s="9" t="s">
        <v>12</v>
      </c>
      <c r="C111" s="4">
        <f t="shared" ref="C111:E111" si="44">C112</f>
        <v>0</v>
      </c>
      <c r="D111" s="4">
        <f t="shared" si="44"/>
        <v>0</v>
      </c>
      <c r="E111" s="4">
        <f t="shared" si="44"/>
        <v>0</v>
      </c>
    </row>
    <row r="112" spans="1:5">
      <c r="A112" s="12" t="s">
        <v>13</v>
      </c>
      <c r="B112" s="9" t="s">
        <v>14</v>
      </c>
      <c r="C112" s="5">
        <v>0</v>
      </c>
      <c r="D112" s="4">
        <v>0</v>
      </c>
      <c r="E112" s="4">
        <v>0</v>
      </c>
    </row>
    <row r="113" spans="1:5">
      <c r="A113" s="11" t="s">
        <v>22</v>
      </c>
      <c r="B113" s="9" t="s">
        <v>23</v>
      </c>
      <c r="C113" s="4">
        <f t="shared" ref="C113" si="45">C114</f>
        <v>0</v>
      </c>
      <c r="D113" s="4">
        <v>0</v>
      </c>
      <c r="E113" s="4">
        <v>0</v>
      </c>
    </row>
    <row r="114" spans="1:5">
      <c r="A114" s="12" t="s">
        <v>24</v>
      </c>
      <c r="B114" s="9" t="s">
        <v>25</v>
      </c>
      <c r="C114" s="5">
        <v>0</v>
      </c>
      <c r="D114" s="4">
        <v>0</v>
      </c>
      <c r="E114" s="4">
        <v>0</v>
      </c>
    </row>
    <row r="115" spans="1:5">
      <c r="A115" s="10" t="s">
        <v>26</v>
      </c>
      <c r="B115" s="9" t="s">
        <v>27</v>
      </c>
      <c r="C115" s="4">
        <f t="shared" ref="C115:E115" si="46">C116+C118</f>
        <v>15900</v>
      </c>
      <c r="D115" s="4">
        <f t="shared" si="46"/>
        <v>6600</v>
      </c>
      <c r="E115" s="4">
        <f t="shared" si="46"/>
        <v>22500</v>
      </c>
    </row>
    <row r="116" spans="1:5">
      <c r="A116" s="11" t="s">
        <v>38</v>
      </c>
      <c r="B116" s="9" t="s">
        <v>39</v>
      </c>
      <c r="C116" s="4">
        <f t="shared" ref="C116:E116" si="47">C117</f>
        <v>0</v>
      </c>
      <c r="D116" s="4">
        <f t="shared" si="47"/>
        <v>0</v>
      </c>
      <c r="E116" s="4">
        <f t="shared" si="47"/>
        <v>0</v>
      </c>
    </row>
    <row r="117" spans="1:5">
      <c r="A117" s="12" t="s">
        <v>40</v>
      </c>
      <c r="B117" s="9" t="s">
        <v>41</v>
      </c>
      <c r="C117" s="5">
        <v>0</v>
      </c>
      <c r="D117" s="4">
        <v>0</v>
      </c>
      <c r="E117" s="5">
        <v>0</v>
      </c>
    </row>
    <row r="118" spans="1:5">
      <c r="A118" s="11" t="s">
        <v>52</v>
      </c>
      <c r="B118" s="9" t="s">
        <v>53</v>
      </c>
      <c r="C118" s="4">
        <f t="shared" ref="C118:E118" si="48">SUM(C119:C120)</f>
        <v>15900</v>
      </c>
      <c r="D118" s="4">
        <f t="shared" si="48"/>
        <v>6600</v>
      </c>
      <c r="E118" s="4">
        <f t="shared" si="48"/>
        <v>22500</v>
      </c>
    </row>
    <row r="119" spans="1:5">
      <c r="A119" s="12" t="s">
        <v>58</v>
      </c>
      <c r="B119" s="9" t="s">
        <v>59</v>
      </c>
      <c r="C119" s="5">
        <v>0</v>
      </c>
      <c r="D119" s="4">
        <v>0</v>
      </c>
      <c r="E119" s="4">
        <v>0</v>
      </c>
    </row>
    <row r="120" spans="1:5">
      <c r="A120" s="12" t="s">
        <v>66</v>
      </c>
      <c r="B120" s="9" t="s">
        <v>67</v>
      </c>
      <c r="C120" s="5">
        <v>15900</v>
      </c>
      <c r="D120" s="4">
        <f t="shared" ref="D120" si="49">E120-C120</f>
        <v>6600</v>
      </c>
      <c r="E120" s="5">
        <v>22500</v>
      </c>
    </row>
    <row r="121" spans="1:5" ht="28.5">
      <c r="A121" s="10" t="s">
        <v>106</v>
      </c>
      <c r="B121" s="9" t="s">
        <v>107</v>
      </c>
      <c r="C121" s="4">
        <f t="shared" ref="C121:E122" si="50">C122</f>
        <v>1000</v>
      </c>
      <c r="D121" s="4">
        <f t="shared" si="50"/>
        <v>-790</v>
      </c>
      <c r="E121" s="4">
        <f t="shared" si="50"/>
        <v>210</v>
      </c>
    </row>
    <row r="122" spans="1:5">
      <c r="A122" s="11" t="s">
        <v>108</v>
      </c>
      <c r="B122" s="9" t="s">
        <v>109</v>
      </c>
      <c r="C122" s="4">
        <f t="shared" si="50"/>
        <v>1000</v>
      </c>
      <c r="D122" s="4">
        <f t="shared" si="50"/>
        <v>-790</v>
      </c>
      <c r="E122" s="4">
        <f t="shared" si="50"/>
        <v>210</v>
      </c>
    </row>
    <row r="123" spans="1:5">
      <c r="A123" s="12" t="s">
        <v>110</v>
      </c>
      <c r="B123" s="9" t="s">
        <v>111</v>
      </c>
      <c r="C123" s="5">
        <v>1000</v>
      </c>
      <c r="D123" s="4">
        <f t="shared" ref="D123" si="51">E123-C123</f>
        <v>-790</v>
      </c>
      <c r="E123" s="4">
        <v>210</v>
      </c>
    </row>
    <row r="124" spans="1:5" ht="28.5">
      <c r="A124" s="10" t="s">
        <v>135</v>
      </c>
      <c r="B124" s="9" t="s">
        <v>136</v>
      </c>
      <c r="C124" s="4">
        <f t="shared" ref="C124:E125" si="52">C125</f>
        <v>270138</v>
      </c>
      <c r="D124" s="4">
        <f t="shared" si="52"/>
        <v>330000</v>
      </c>
      <c r="E124" s="4">
        <f t="shared" si="52"/>
        <v>600138</v>
      </c>
    </row>
    <row r="125" spans="1:5">
      <c r="A125" s="11" t="s">
        <v>137</v>
      </c>
      <c r="B125" s="9" t="s">
        <v>138</v>
      </c>
      <c r="C125" s="4">
        <f t="shared" si="52"/>
        <v>270138</v>
      </c>
      <c r="D125" s="4">
        <f t="shared" si="52"/>
        <v>330000</v>
      </c>
      <c r="E125" s="4">
        <f t="shared" si="52"/>
        <v>600138</v>
      </c>
    </row>
    <row r="126" spans="1:5">
      <c r="A126" s="12" t="s">
        <v>139</v>
      </c>
      <c r="B126" s="9" t="s">
        <v>138</v>
      </c>
      <c r="C126" s="5">
        <f>424800-154662</f>
        <v>270138</v>
      </c>
      <c r="D126" s="4">
        <f t="shared" ref="D126" si="53">E126-C126</f>
        <v>330000</v>
      </c>
      <c r="E126" s="4">
        <v>600138</v>
      </c>
    </row>
    <row r="127" spans="1:5" ht="28.5">
      <c r="A127" s="6" t="s">
        <v>140</v>
      </c>
      <c r="B127" s="7" t="s">
        <v>141</v>
      </c>
      <c r="C127" s="4">
        <f t="shared" ref="C127:E127" si="54">C128</f>
        <v>438758</v>
      </c>
      <c r="D127" s="4">
        <f t="shared" si="54"/>
        <v>-102265</v>
      </c>
      <c r="E127" s="4">
        <f t="shared" si="54"/>
        <v>336493</v>
      </c>
    </row>
    <row r="128" spans="1:5">
      <c r="A128" s="8" t="s">
        <v>7</v>
      </c>
      <c r="B128" s="9" t="s">
        <v>8</v>
      </c>
      <c r="C128" s="4">
        <f t="shared" ref="C128:E128" si="55">C129+C132+C137</f>
        <v>438758</v>
      </c>
      <c r="D128" s="4">
        <f t="shared" si="55"/>
        <v>-102265</v>
      </c>
      <c r="E128" s="4">
        <f t="shared" si="55"/>
        <v>336493</v>
      </c>
    </row>
    <row r="129" spans="1:5" ht="28.5">
      <c r="A129" s="10" t="s">
        <v>125</v>
      </c>
      <c r="B129" s="9" t="s">
        <v>126</v>
      </c>
      <c r="C129" s="4">
        <f t="shared" ref="C129:E130" si="56">C130</f>
        <v>132265</v>
      </c>
      <c r="D129" s="4">
        <f t="shared" si="56"/>
        <v>114228</v>
      </c>
      <c r="E129" s="4">
        <f t="shared" si="56"/>
        <v>246493</v>
      </c>
    </row>
    <row r="130" spans="1:5">
      <c r="A130" s="11" t="s">
        <v>127</v>
      </c>
      <c r="B130" s="9" t="s">
        <v>128</v>
      </c>
      <c r="C130" s="4">
        <f t="shared" si="56"/>
        <v>132265</v>
      </c>
      <c r="D130" s="4">
        <f t="shared" si="56"/>
        <v>114228</v>
      </c>
      <c r="E130" s="4">
        <f t="shared" si="56"/>
        <v>246493</v>
      </c>
    </row>
    <row r="131" spans="1:5">
      <c r="A131" s="12" t="s">
        <v>129</v>
      </c>
      <c r="B131" s="9" t="s">
        <v>130</v>
      </c>
      <c r="C131" s="5">
        <v>132265</v>
      </c>
      <c r="D131" s="4">
        <f t="shared" ref="D131" si="57">E131-C131</f>
        <v>114228</v>
      </c>
      <c r="E131" s="4">
        <v>246493</v>
      </c>
    </row>
    <row r="132" spans="1:5" ht="28.5">
      <c r="A132" s="10" t="s">
        <v>106</v>
      </c>
      <c r="B132" s="9" t="s">
        <v>107</v>
      </c>
      <c r="C132" s="4">
        <f t="shared" ref="C132:E132" si="58">C133+C135</f>
        <v>60000</v>
      </c>
      <c r="D132" s="4">
        <f t="shared" si="58"/>
        <v>20000</v>
      </c>
      <c r="E132" s="4">
        <f t="shared" si="58"/>
        <v>80000</v>
      </c>
    </row>
    <row r="133" spans="1:5">
      <c r="A133" s="11" t="s">
        <v>108</v>
      </c>
      <c r="B133" s="9" t="s">
        <v>109</v>
      </c>
      <c r="C133" s="4">
        <f t="shared" ref="C133:E133" si="59">C134</f>
        <v>30000</v>
      </c>
      <c r="D133" s="4">
        <f t="shared" si="59"/>
        <v>-30000</v>
      </c>
      <c r="E133" s="4">
        <f t="shared" si="59"/>
        <v>0</v>
      </c>
    </row>
    <row r="134" spans="1:5">
      <c r="A134" s="12" t="s">
        <v>110</v>
      </c>
      <c r="B134" s="9" t="s">
        <v>111</v>
      </c>
      <c r="C134" s="5">
        <v>30000</v>
      </c>
      <c r="D134" s="4">
        <f t="shared" ref="D134" si="60">E134-C134</f>
        <v>-30000</v>
      </c>
      <c r="E134" s="4">
        <v>0</v>
      </c>
    </row>
    <row r="135" spans="1:5">
      <c r="A135" s="11" t="s">
        <v>142</v>
      </c>
      <c r="B135" s="9" t="s">
        <v>143</v>
      </c>
      <c r="C135" s="4">
        <f t="shared" ref="C135:E135" si="61">C136</f>
        <v>30000</v>
      </c>
      <c r="D135" s="4">
        <f t="shared" si="61"/>
        <v>50000</v>
      </c>
      <c r="E135" s="4">
        <f t="shared" si="61"/>
        <v>80000</v>
      </c>
    </row>
    <row r="136" spans="1:5">
      <c r="A136" s="12" t="s">
        <v>144</v>
      </c>
      <c r="B136" s="9" t="s">
        <v>145</v>
      </c>
      <c r="C136" s="5">
        <v>30000</v>
      </c>
      <c r="D136" s="4">
        <f t="shared" ref="D136" si="62">E136-C136</f>
        <v>50000</v>
      </c>
      <c r="E136" s="4">
        <v>80000</v>
      </c>
    </row>
    <row r="137" spans="1:5" ht="28.5">
      <c r="A137" s="10" t="s">
        <v>135</v>
      </c>
      <c r="B137" s="9" t="s">
        <v>136</v>
      </c>
      <c r="C137" s="4">
        <f t="shared" ref="C137:E138" si="63">C138</f>
        <v>246493</v>
      </c>
      <c r="D137" s="4">
        <f t="shared" si="63"/>
        <v>-236493</v>
      </c>
      <c r="E137" s="4">
        <f t="shared" si="63"/>
        <v>10000</v>
      </c>
    </row>
    <row r="138" spans="1:5">
      <c r="A138" s="11" t="s">
        <v>137</v>
      </c>
      <c r="B138" s="9" t="s">
        <v>138</v>
      </c>
      <c r="C138" s="4">
        <f t="shared" si="63"/>
        <v>246493</v>
      </c>
      <c r="D138" s="4">
        <f t="shared" si="63"/>
        <v>-236493</v>
      </c>
      <c r="E138" s="4">
        <f t="shared" si="63"/>
        <v>10000</v>
      </c>
    </row>
    <row r="139" spans="1:5">
      <c r="A139" s="12" t="s">
        <v>139</v>
      </c>
      <c r="B139" s="9" t="s">
        <v>138</v>
      </c>
      <c r="C139" s="5">
        <v>246493</v>
      </c>
      <c r="D139" s="4">
        <f t="shared" ref="D139" si="64">E139-C139</f>
        <v>-236493</v>
      </c>
      <c r="E139" s="5">
        <v>10000</v>
      </c>
    </row>
  </sheetData>
  <mergeCells count="5">
    <mergeCell ref="A1:A2"/>
    <mergeCell ref="B1:B2"/>
    <mergeCell ref="C1:C2"/>
    <mergeCell ref="D1:D2"/>
    <mergeCell ref="E1:E2"/>
  </mergeCells>
  <phoneticPr fontId="5" type="noConversion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Drago Dević</dc:creator>
  <cp:keywords/>
  <dc:description/>
  <cp:lastModifiedBy>Drago Dević</cp:lastModifiedBy>
  <cp:revision/>
  <dcterms:created xsi:type="dcterms:W3CDTF">2015-06-05T18:19:34Z</dcterms:created>
  <dcterms:modified xsi:type="dcterms:W3CDTF">2025-06-18T10:40:10Z</dcterms:modified>
  <cp:category/>
  <cp:contentStatus/>
</cp:coreProperties>
</file>